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931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<sst xmlns="http://schemas.openxmlformats.org/spreadsheetml/2006/main" count="127" uniqueCount="123">
  <si>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</si>
  <si>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</si>
  <si>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</si>
  <si>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</si>
  <si>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</si>
  <si>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</si>
  <si>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</si>
  <si>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</si>
  <si>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</si>
  <si>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</si>
  <si>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</si>
  <si>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</si>
  <si>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</si>
  <si>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</si>
  <si>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</si>
  <si>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</si>
  <si>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</si>
  <si>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</si>
  <si>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</si>
  <si>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</si>
  <si>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</si>
  <si>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</si>
  <si>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</si>
  <si>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</si>
  <si>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</si>
  <si>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</si>
  <si>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</si>
  <si>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</si>
  <si>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</si>
  <si>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</si>
  <si>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</si>
  <si>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</si>
  <si>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</si>
  <si>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</si>
  <si>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</si>
  <si>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</si>
  <si>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</si>
  <si>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</si>
  <si>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</si>
  <si>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</si>
  <si>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</si>
  <si>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</si>
  <si>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</si>
  <si>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</si>
  <si>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</si>
  <si>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</si>
  <si>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</si>
  <si>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</si>
  <si>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</si>
  <si>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</si>
  <si>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</si>
  <si>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</si>
  <si>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</si>
  <si>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</si>
  <si>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</si>
  <si>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</si>
  <si>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</si>
  <si>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</si>
  <si>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</si>
  <si>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</si>
  <si>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</si>
  <si>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</si>
  <si>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</si>
  <si>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</si>
  <si>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</si>
  <si>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</si>
  <si>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</si>
  <si>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</si>
  <si>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</si>
  <si>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</si>
  <si>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</si>
  <si>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</si>
  <si>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</si>
  <si>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</si>
  <si>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</si>
  <si>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</si>
  <si>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</si>
  <si>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</si>
  <si>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</si>
  <si>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</si>
  <si>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</si>
  <si>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</si>
  <si>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</si>
  <si>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</si>
  <si>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</si>
  <si>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</si>
  <si>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</si>
  <si>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</si>
  <si>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</si>
  <si>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</si>
  <si>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</si>
  <si>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</si>
  <si>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</si>
  <si>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</si>
  <si>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</si>
  <si>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</si>
  <si>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</si>
  <si>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</si>
  <si>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</si>
  <si>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</si>
  <si>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</si>
  <si>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</si>
  <si>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</si>
  <si>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</si>
  <si>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</si>
  <si>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</si>
  <si>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</si>
  <si>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</si>
  <si>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</si>
  <si>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</si>
  <si>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</si>
  <si>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</si>
  <si>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</si>
  <si>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</si>
  <si>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>2 18 00000</t>
  </si>
  <si>
    <t>Доходы бюджетов бюджетной системы Росийской Федерации от возврата  остатков субсидий, субвенций и иных межбюджетных трансфертов,  имеющих целевое назначение,  прошлых лет</t>
  </si>
  <si>
    <t>Возврат остатков субсидий ,субвенций и иных межбюджетных трансфертов, имеющих  целевое назначение, прошлых лет</t>
  </si>
  <si>
    <t>1 05 03000</t>
  </si>
  <si>
    <t>Единый сельскохозяйственный налог</t>
  </si>
  <si>
    <t>2 02 49000</t>
  </si>
  <si>
    <t>Межбюджетные трансферты,передаваемые бюджетам городских округов, за счет средств резервного фонда Президента Российской Федерации</t>
  </si>
  <si>
    <t>по доходам по состоянию на  01 августа  2019 года.</t>
  </si>
  <si>
    <t>по расходам  по состоянию на 01 августа 2019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</si>
</sst>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88" fontId="1" fillId="0" borderId="27" xfId="0" applyNumberFormat="1" applyFont="1" applyFill="1" applyBorder="1" applyAlignment="1">
      <alignment horizontal="center"/>
    </xf>
    <xf numFmtId="188" fontId="4" fillId="0" borderId="28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4" xfId="0" applyNumberFormat="1" applyFont="1" applyFill="1" applyBorder="1" applyAlignment="1">
      <alignment horizontal="center"/>
    </xf>
    <xf numFmtId="185" fontId="1" fillId="33" borderId="22" xfId="0" applyNumberFormat="1" applyFont="1" applyFill="1" applyBorder="1" applyAlignment="1">
      <alignment horizontal="center"/>
    </xf>
    <xf numFmtId="185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185" fontId="1" fillId="0" borderId="15" xfId="0" applyNumberFormat="1" applyFont="1" applyFill="1" applyBorder="1" applyAlignment="1">
      <alignment horizontal="center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6" xfId="0" applyNumberFormat="1" applyFont="1" applyFill="1" applyBorder="1" applyAlignment="1">
      <alignment horizontal="center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 vertical="top"/>
    </xf>
    <xf numFmtId="185" fontId="1" fillId="33" borderId="30" xfId="0" applyNumberFormat="1" applyFont="1" applyFill="1" applyBorder="1" applyAlignment="1">
      <alignment horizontal="center" vertical="top"/>
    </xf>
    <xf numFmtId="185" fontId="1" fillId="33" borderId="31" xfId="0" applyNumberFormat="1" applyFont="1" applyFill="1" applyBorder="1" applyAlignment="1">
      <alignment horizontal="center" vertical="top"/>
    </xf>
    <xf numFmtId="185" fontId="1" fillId="33" borderId="32" xfId="0" applyNumberFormat="1" applyFont="1" applyFill="1" applyBorder="1" applyAlignment="1">
      <alignment horizontal="center"/>
    </xf>
    <xf numFmtId="185" fontId="1" fillId="33" borderId="33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4" fillId="33" borderId="34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top" wrapText="1"/>
    </xf>
    <xf numFmtId="188" fontId="3" fillId="33" borderId="18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1" fillId="0" borderId="36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185" fontId="1" fillId="0" borderId="22" xfId="0" applyNumberFormat="1" applyFont="1" applyFill="1" applyBorder="1" applyAlignment="1">
      <alignment horizontal="center"/>
    </xf>
    <xf numFmtId="185" fontId="4" fillId="0" borderId="22" xfId="0" applyNumberFormat="1" applyFont="1" applyFill="1" applyBorder="1" applyAlignment="1">
      <alignment horizontal="center"/>
    </xf>
    <xf numFmtId="185" fontId="4" fillId="0" borderId="37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8" fontId="4" fillId="0" borderId="38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188" fontId="1" fillId="33" borderId="18" xfId="0" applyNumberFormat="1" applyFont="1" applyFill="1" applyBorder="1" applyAlignment="1">
      <alignment horizontal="center" vertical="top"/>
    </xf>
    <xf numFmtId="185" fontId="45" fillId="33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110" zoomScaleSheetLayoutView="110" zoomScalePageLayoutView="0" workbookViewId="0" topLeftCell="A23">
      <selection activeCell="D3" sqref="D3:E3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50" t="s">
        <v>84</v>
      </c>
      <c r="B1" s="150"/>
      <c r="C1" s="150"/>
      <c r="D1" s="150"/>
      <c r="E1" s="150"/>
    </row>
    <row r="2" spans="1:5" ht="15">
      <c r="A2" s="150" t="s">
        <v>121</v>
      </c>
      <c r="B2" s="150"/>
      <c r="C2" s="150"/>
      <c r="D2" s="150"/>
      <c r="E2" s="150"/>
    </row>
    <row r="3" spans="1:5" ht="15.75" thickBot="1">
      <c r="A3" s="1"/>
      <c r="B3" s="1"/>
      <c r="C3" s="1"/>
      <c r="D3" s="152" t="s">
        <v>0</v>
      </c>
      <c r="E3" s="152"/>
    </row>
    <row r="4" spans="1:5" ht="12.75">
      <c r="A4" s="153" t="s">
        <v>1</v>
      </c>
      <c r="B4" s="156" t="s">
        <v>2</v>
      </c>
      <c r="C4" s="145" t="s">
        <v>73</v>
      </c>
      <c r="D4" s="145" t="s">
        <v>3</v>
      </c>
      <c r="E4" s="145" t="s">
        <v>74</v>
      </c>
    </row>
    <row r="5" spans="1:5" ht="12.75">
      <c r="A5" s="154"/>
      <c r="B5" s="157"/>
      <c r="C5" s="146"/>
      <c r="D5" s="146"/>
      <c r="E5" s="146"/>
    </row>
    <row r="6" spans="1:5" ht="20.25" customHeight="1" thickBot="1">
      <c r="A6" s="155"/>
      <c r="B6" s="158"/>
      <c r="C6" s="147"/>
      <c r="D6" s="147"/>
      <c r="E6" s="147"/>
    </row>
    <row r="7" spans="1:5" ht="15" thickBot="1">
      <c r="A7" s="14" t="s">
        <v>4</v>
      </c>
      <c r="B7" s="15" t="s">
        <v>5</v>
      </c>
      <c r="C7" s="86">
        <f>C8+C9+C10+C11+C13+C14+C15+C16+C17+C18+C19+C20+C21+C22+C23+C12</f>
        <v>436928</v>
      </c>
      <c r="D7" s="86">
        <f>D8+D9+D10+D11+D13+D14+D15+D16+D17+D18+D19+D20+D21+D22+D23+D12</f>
        <v>229995</v>
      </c>
      <c r="E7" s="90">
        <f>D7/C7*100</f>
        <v>52.63910758752014</v>
      </c>
    </row>
    <row r="8" spans="1:5" ht="15">
      <c r="A8" s="12" t="s">
        <v>6</v>
      </c>
      <c r="B8" s="13" t="s">
        <v>7</v>
      </c>
      <c r="C8" s="100">
        <v>255314</v>
      </c>
      <c r="D8" s="104">
        <v>138887.1</v>
      </c>
      <c r="E8" s="91">
        <f aca="true" t="shared" si="0" ref="E8:E16">D8/C8*100</f>
        <v>54.39854453731484</v>
      </c>
    </row>
    <row r="9" spans="1:5" ht="30">
      <c r="A9" s="8" t="s">
        <v>90</v>
      </c>
      <c r="B9" s="4" t="s">
        <v>97</v>
      </c>
      <c r="C9" s="89">
        <v>21271</v>
      </c>
      <c r="D9" s="105">
        <v>12993</v>
      </c>
      <c r="E9" s="91">
        <f t="shared" si="0"/>
        <v>61.08316487236143</v>
      </c>
    </row>
    <row r="10" spans="1:5" ht="30">
      <c r="A10" s="9" t="s">
        <v>102</v>
      </c>
      <c r="B10" s="3" t="s">
        <v>98</v>
      </c>
      <c r="C10" s="101">
        <v>12034</v>
      </c>
      <c r="D10" s="103">
        <v>10081.5</v>
      </c>
      <c r="E10" s="92">
        <f t="shared" si="0"/>
        <v>83.77513711151737</v>
      </c>
    </row>
    <row r="11" spans="1:5" ht="30">
      <c r="A11" s="9" t="s">
        <v>8</v>
      </c>
      <c r="B11" s="144" t="s">
        <v>9</v>
      </c>
      <c r="C11" s="89">
        <v>18453</v>
      </c>
      <c r="D11" s="89">
        <v>12307</v>
      </c>
      <c r="E11" s="91">
        <f t="shared" si="0"/>
        <v>66.69376253183763</v>
      </c>
    </row>
    <row r="12" spans="1:5" ht="15">
      <c r="A12" s="143" t="s">
        <v>117</v>
      </c>
      <c r="B12" s="93" t="s">
        <v>118</v>
      </c>
      <c r="C12" s="100">
        <v>149.9</v>
      </c>
      <c r="D12" s="100">
        <v>168.3</v>
      </c>
      <c r="E12" s="91">
        <f t="shared" si="0"/>
        <v>112.27484989993329</v>
      </c>
    </row>
    <row r="13" spans="1:5" ht="30">
      <c r="A13" s="10" t="s">
        <v>91</v>
      </c>
      <c r="B13" s="3" t="s">
        <v>92</v>
      </c>
      <c r="C13" s="89">
        <v>2178</v>
      </c>
      <c r="D13" s="89">
        <v>1212.4</v>
      </c>
      <c r="E13" s="91">
        <f t="shared" si="0"/>
        <v>55.66574839302112</v>
      </c>
    </row>
    <row r="14" spans="1:5" ht="15">
      <c r="A14" s="10" t="s">
        <v>10</v>
      </c>
      <c r="B14" s="3" t="s">
        <v>11</v>
      </c>
      <c r="C14" s="89">
        <v>23149</v>
      </c>
      <c r="D14" s="89">
        <v>4024.6</v>
      </c>
      <c r="E14" s="91">
        <f t="shared" si="0"/>
        <v>17.38563220873472</v>
      </c>
    </row>
    <row r="15" spans="1:5" ht="15">
      <c r="A15" s="9" t="s">
        <v>12</v>
      </c>
      <c r="B15" s="4" t="s">
        <v>13</v>
      </c>
      <c r="C15" s="89">
        <v>33299</v>
      </c>
      <c r="D15" s="89">
        <v>13395.4</v>
      </c>
      <c r="E15" s="91">
        <f t="shared" si="0"/>
        <v>40.2276344634974</v>
      </c>
    </row>
    <row r="16" spans="1:5" ht="15">
      <c r="A16" s="9" t="s">
        <v>14</v>
      </c>
      <c r="B16" s="4" t="s">
        <v>15</v>
      </c>
      <c r="C16" s="89">
        <v>6121</v>
      </c>
      <c r="D16" s="89">
        <v>4348.1</v>
      </c>
      <c r="E16" s="91">
        <f t="shared" si="0"/>
        <v>71.03577846757067</v>
      </c>
    </row>
    <row r="17" spans="1:5" ht="28.5" customHeight="1">
      <c r="A17" s="9" t="s">
        <v>16</v>
      </c>
      <c r="B17" s="3" t="s">
        <v>75</v>
      </c>
      <c r="C17" s="89">
        <v>0.8</v>
      </c>
      <c r="D17" s="89">
        <v>1</v>
      </c>
      <c r="E17" s="91">
        <v>0</v>
      </c>
    </row>
    <row r="18" spans="1:5" ht="41.25" customHeight="1">
      <c r="A18" s="9" t="s">
        <v>17</v>
      </c>
      <c r="B18" s="3" t="s">
        <v>76</v>
      </c>
      <c r="C18" s="89">
        <v>37452.1</v>
      </c>
      <c r="D18" s="89">
        <v>18154.7</v>
      </c>
      <c r="E18" s="91">
        <f aca="true" t="shared" si="1" ref="E18:E30">D18/C18*100</f>
        <v>48.47445136587802</v>
      </c>
    </row>
    <row r="19" spans="1:5" ht="16.5" customHeight="1">
      <c r="A19" s="9" t="s">
        <v>18</v>
      </c>
      <c r="B19" s="3" t="s">
        <v>19</v>
      </c>
      <c r="C19" s="89">
        <v>9823</v>
      </c>
      <c r="D19" s="89">
        <v>6515.8</v>
      </c>
      <c r="E19" s="91">
        <f t="shared" si="1"/>
        <v>66.33207777664664</v>
      </c>
    </row>
    <row r="20" spans="1:5" ht="27.75" customHeight="1">
      <c r="A20" s="11" t="s">
        <v>20</v>
      </c>
      <c r="B20" s="5" t="s">
        <v>21</v>
      </c>
      <c r="C20" s="89">
        <v>1308.2</v>
      </c>
      <c r="D20" s="89">
        <v>1565.7</v>
      </c>
      <c r="E20" s="91">
        <f t="shared" si="1"/>
        <v>119.68353462773275</v>
      </c>
    </row>
    <row r="21" spans="1:5" ht="26.25" customHeight="1">
      <c r="A21" s="11" t="s">
        <v>22</v>
      </c>
      <c r="B21" s="3" t="s">
        <v>23</v>
      </c>
      <c r="C21" s="89">
        <v>9258.5</v>
      </c>
      <c r="D21" s="89">
        <v>3568.6</v>
      </c>
      <c r="E21" s="91">
        <f t="shared" si="1"/>
        <v>38.544040611330125</v>
      </c>
    </row>
    <row r="22" spans="1:5" ht="15">
      <c r="A22" s="11" t="s">
        <v>24</v>
      </c>
      <c r="B22" s="3" t="s">
        <v>25</v>
      </c>
      <c r="C22" s="89">
        <v>6247.3</v>
      </c>
      <c r="D22" s="89">
        <v>2471.4</v>
      </c>
      <c r="E22" s="91">
        <f t="shared" si="1"/>
        <v>39.559489699550205</v>
      </c>
    </row>
    <row r="23" spans="1:5" ht="15.75" thickBot="1">
      <c r="A23" s="17" t="s">
        <v>26</v>
      </c>
      <c r="B23" s="18" t="s">
        <v>27</v>
      </c>
      <c r="C23" s="102">
        <v>869.2</v>
      </c>
      <c r="D23" s="102">
        <v>300.4</v>
      </c>
      <c r="E23" s="91">
        <f t="shared" si="1"/>
        <v>34.560515416474914</v>
      </c>
    </row>
    <row r="24" spans="1:5" ht="15" thickBot="1">
      <c r="A24" s="19" t="s">
        <v>28</v>
      </c>
      <c r="B24" s="20" t="s">
        <v>29</v>
      </c>
      <c r="C24" s="87">
        <f>C25+C30+C29</f>
        <v>980996.2999999999</v>
      </c>
      <c r="D24" s="87">
        <f>D25+D29+D30</f>
        <v>584146.5</v>
      </c>
      <c r="E24" s="94">
        <f t="shared" si="1"/>
        <v>59.546249053130985</v>
      </c>
    </row>
    <row r="25" spans="1:5" ht="30">
      <c r="A25" s="95" t="s">
        <v>30</v>
      </c>
      <c r="B25" s="96" t="s">
        <v>31</v>
      </c>
      <c r="C25" s="88">
        <f>C26+C27+C28</f>
        <v>995185.7</v>
      </c>
      <c r="D25" s="88">
        <f>D26+D27+D28</f>
        <v>598342.5</v>
      </c>
      <c r="E25" s="97">
        <f t="shared" si="1"/>
        <v>60.12370354598142</v>
      </c>
    </row>
    <row r="26" spans="1:5" ht="30" customHeight="1">
      <c r="A26" s="11" t="s">
        <v>107</v>
      </c>
      <c r="B26" s="3" t="s">
        <v>99</v>
      </c>
      <c r="C26" s="105">
        <v>455522.8</v>
      </c>
      <c r="D26" s="105">
        <v>245783.2</v>
      </c>
      <c r="E26" s="119">
        <f t="shared" si="1"/>
        <v>53.95628934490217</v>
      </c>
    </row>
    <row r="27" spans="1:5" ht="27.75" customHeight="1">
      <c r="A27" s="11" t="s">
        <v>106</v>
      </c>
      <c r="B27" s="4" t="s">
        <v>100</v>
      </c>
      <c r="C27" s="105">
        <v>539662.9</v>
      </c>
      <c r="D27" s="105">
        <v>338510.3</v>
      </c>
      <c r="E27" s="119">
        <f t="shared" si="1"/>
        <v>62.72625003497553</v>
      </c>
    </row>
    <row r="28" spans="1:5" ht="59.25" customHeight="1">
      <c r="A28" s="11" t="s">
        <v>119</v>
      </c>
      <c r="B28" s="18" t="s">
        <v>120</v>
      </c>
      <c r="C28" s="141">
        <v>0</v>
      </c>
      <c r="D28" s="141">
        <v>14049</v>
      </c>
      <c r="E28" s="119"/>
    </row>
    <row r="29" spans="1:5" ht="59.25" customHeight="1">
      <c r="A29" s="11" t="s">
        <v>114</v>
      </c>
      <c r="B29" s="18" t="s">
        <v>115</v>
      </c>
      <c r="C29" s="141">
        <v>708</v>
      </c>
      <c r="D29" s="141">
        <v>708</v>
      </c>
      <c r="E29" s="119"/>
    </row>
    <row r="30" spans="1:5" ht="42" customHeight="1" thickBot="1">
      <c r="A30" s="21" t="s">
        <v>109</v>
      </c>
      <c r="B30" s="98" t="s">
        <v>116</v>
      </c>
      <c r="C30" s="120">
        <v>-14897.4</v>
      </c>
      <c r="D30" s="120">
        <v>-14904</v>
      </c>
      <c r="E30" s="119">
        <f t="shared" si="1"/>
        <v>100.04430303274397</v>
      </c>
    </row>
    <row r="31" spans="1:5" ht="29.25" thickBot="1">
      <c r="A31" s="22" t="s">
        <v>32</v>
      </c>
      <c r="B31" s="23" t="s">
        <v>33</v>
      </c>
      <c r="C31" s="87">
        <v>0</v>
      </c>
      <c r="D31" s="87">
        <v>0</v>
      </c>
      <c r="E31" s="99">
        <v>0</v>
      </c>
    </row>
    <row r="32" spans="1:5" ht="15.75" customHeight="1" thickBot="1">
      <c r="A32" s="148" t="s">
        <v>34</v>
      </c>
      <c r="B32" s="149"/>
      <c r="C32" s="87">
        <f>C7+C24</f>
        <v>1417924.2999999998</v>
      </c>
      <c r="D32" s="87">
        <f>D7+D24</f>
        <v>814141.5</v>
      </c>
      <c r="E32" s="94">
        <f>D32/C32*100</f>
        <v>57.417839584242984</v>
      </c>
    </row>
    <row r="33" spans="1:5" ht="15">
      <c r="A33" s="1"/>
      <c r="B33" s="1"/>
      <c r="C33" s="1"/>
      <c r="D33" s="1"/>
      <c r="E33" s="1"/>
    </row>
    <row r="34" spans="1:5" ht="15">
      <c r="A34" s="1" t="s">
        <v>111</v>
      </c>
      <c r="B34" s="1"/>
      <c r="C34" s="1"/>
      <c r="D34" s="1"/>
      <c r="E34" s="1"/>
    </row>
    <row r="35" spans="1:7" ht="15">
      <c r="A35" s="151" t="s">
        <v>113</v>
      </c>
      <c r="B35" s="151"/>
      <c r="C35" s="1"/>
      <c r="D35" s="68" t="s">
        <v>112</v>
      </c>
      <c r="E35" s="1"/>
      <c r="G35" s="1"/>
    </row>
    <row r="36" spans="1:5" ht="15">
      <c r="A36" s="1"/>
      <c r="B36" s="1"/>
      <c r="C36" s="1"/>
      <c r="D36" s="1"/>
      <c r="E36" s="1"/>
    </row>
    <row r="37" spans="1:5" ht="15">
      <c r="A37" s="1" t="s">
        <v>94</v>
      </c>
      <c r="B37" s="1" t="s">
        <v>110</v>
      </c>
      <c r="C37" s="1"/>
      <c r="D37" s="1"/>
      <c r="E37" s="1"/>
    </row>
  </sheetData>
  <sheetProtection/>
  <mergeCells count="10">
    <mergeCell ref="D4:D6"/>
    <mergeCell ref="E4:E6"/>
    <mergeCell ref="A32:B32"/>
    <mergeCell ref="A1:E1"/>
    <mergeCell ref="A2:E2"/>
    <mergeCell ref="A35:B35"/>
    <mergeCell ref="D3:E3"/>
    <mergeCell ref="A4:A6"/>
    <mergeCell ref="B4:B6"/>
    <mergeCell ref="C4:C6"/>
  </mergeCells>
  <printOptions/>
  <pageMargins left="0.57" right="0.23" top="0.46" bottom="0.58" header="0.21" footer="0.3"/>
  <pageSetup horizontalDpi="600" verticalDpi="600" orientation="portrait" paperSize="9" scale="9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8">
      <selection activeCell="C43" sqref="C43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85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8"/>
      <c r="F1" s="1"/>
      <c r="G1" s="1"/>
    </row>
    <row r="2" spans="1:7" ht="18" customHeight="1">
      <c r="A2" s="1"/>
      <c r="B2" s="159"/>
      <c r="C2" s="159"/>
      <c r="D2" s="159"/>
      <c r="E2" s="159"/>
      <c r="F2" s="159"/>
      <c r="G2" s="159"/>
    </row>
    <row r="3" spans="1:7" ht="15">
      <c r="A3" s="150" t="s">
        <v>84</v>
      </c>
      <c r="B3" s="150"/>
      <c r="C3" s="150"/>
      <c r="D3" s="150"/>
      <c r="E3" s="150"/>
      <c r="F3" s="150"/>
      <c r="G3" s="150"/>
    </row>
    <row r="4" spans="1:7" ht="15">
      <c r="A4" s="150" t="s">
        <v>122</v>
      </c>
      <c r="B4" s="150"/>
      <c r="C4" s="150"/>
      <c r="D4" s="150"/>
      <c r="E4" s="150"/>
      <c r="F4" s="150"/>
      <c r="G4" s="150"/>
    </row>
    <row r="5" spans="1:7" ht="15.75" thickBot="1">
      <c r="A5" s="1"/>
      <c r="B5" s="1"/>
      <c r="C5" s="1"/>
      <c r="D5" s="1"/>
      <c r="E5" s="160" t="s">
        <v>35</v>
      </c>
      <c r="F5" s="160"/>
      <c r="G5" s="160"/>
    </row>
    <row r="6" spans="1:7" ht="91.5" customHeight="1" thickBot="1">
      <c r="A6" s="31" t="s">
        <v>36</v>
      </c>
      <c r="B6" s="32" t="s">
        <v>37</v>
      </c>
      <c r="C6" s="32" t="s">
        <v>101</v>
      </c>
      <c r="D6" s="32" t="s">
        <v>38</v>
      </c>
      <c r="E6" s="69" t="s">
        <v>39</v>
      </c>
      <c r="F6" s="15" t="s">
        <v>40</v>
      </c>
      <c r="G6" s="16" t="s">
        <v>72</v>
      </c>
    </row>
    <row r="7" spans="1:7" ht="15" thickBot="1">
      <c r="A7" s="33">
        <v>100</v>
      </c>
      <c r="B7" s="34" t="s">
        <v>41</v>
      </c>
      <c r="C7" s="121">
        <f>C8+C9+C10+C12+C13+C14+C15+C11</f>
        <v>118487.59999999999</v>
      </c>
      <c r="D7" s="121">
        <f>D8+D9+D10+D12+D13+D14+D15</f>
        <v>0</v>
      </c>
      <c r="E7" s="70">
        <f>E8+E9+E10+E12+E13+E14+E15+E11</f>
        <v>68208.5</v>
      </c>
      <c r="F7" s="70">
        <f>F8+F9+F10+F12+F13+F14+F15</f>
        <v>0</v>
      </c>
      <c r="G7" s="106">
        <f>E7/C7%</f>
        <v>57.56593938943822</v>
      </c>
    </row>
    <row r="8" spans="1:7" ht="15">
      <c r="A8" s="35">
        <v>102</v>
      </c>
      <c r="B8" s="36" t="s">
        <v>70</v>
      </c>
      <c r="C8" s="122">
        <v>3075.8</v>
      </c>
      <c r="D8" s="122"/>
      <c r="E8" s="71">
        <v>1789.8</v>
      </c>
      <c r="F8" s="71"/>
      <c r="G8" s="107">
        <f aca="true" t="shared" si="0" ref="G8:G26">E8/C8%</f>
        <v>58.189739254828005</v>
      </c>
    </row>
    <row r="9" spans="1:7" ht="30">
      <c r="A9" s="25">
        <v>103</v>
      </c>
      <c r="B9" s="7" t="s">
        <v>42</v>
      </c>
      <c r="C9" s="123">
        <v>5521</v>
      </c>
      <c r="D9" s="123"/>
      <c r="E9" s="72">
        <v>2936.9</v>
      </c>
      <c r="F9" s="72"/>
      <c r="G9" s="107">
        <f t="shared" si="0"/>
        <v>53.19507335627604</v>
      </c>
    </row>
    <row r="10" spans="1:7" ht="30">
      <c r="A10" s="25">
        <v>104</v>
      </c>
      <c r="B10" s="7" t="s">
        <v>71</v>
      </c>
      <c r="C10" s="123">
        <v>49314.1</v>
      </c>
      <c r="D10" s="123"/>
      <c r="E10" s="72">
        <v>27739</v>
      </c>
      <c r="F10" s="72"/>
      <c r="G10" s="107">
        <f t="shared" si="0"/>
        <v>56.249632458059665</v>
      </c>
    </row>
    <row r="11" spans="1:7" ht="15">
      <c r="A11" s="25">
        <v>105</v>
      </c>
      <c r="B11" s="7" t="s">
        <v>95</v>
      </c>
      <c r="C11" s="123">
        <v>19.7</v>
      </c>
      <c r="D11" s="123"/>
      <c r="E11" s="72">
        <v>0</v>
      </c>
      <c r="F11" s="72"/>
      <c r="G11" s="107">
        <f t="shared" si="0"/>
        <v>0</v>
      </c>
    </row>
    <row r="12" spans="1:7" ht="45" customHeight="1">
      <c r="A12" s="25">
        <v>106</v>
      </c>
      <c r="B12" s="37" t="s">
        <v>87</v>
      </c>
      <c r="C12" s="123">
        <v>17224</v>
      </c>
      <c r="D12" s="123"/>
      <c r="E12" s="72">
        <v>10655.3</v>
      </c>
      <c r="F12" s="72"/>
      <c r="G12" s="107">
        <f t="shared" si="0"/>
        <v>61.8630980027868</v>
      </c>
    </row>
    <row r="13" spans="1:7" ht="21" customHeight="1">
      <c r="A13" s="38">
        <v>107</v>
      </c>
      <c r="B13" s="6" t="s">
        <v>93</v>
      </c>
      <c r="C13" s="124">
        <v>0</v>
      </c>
      <c r="D13" s="124"/>
      <c r="E13" s="73">
        <v>0</v>
      </c>
      <c r="F13" s="73"/>
      <c r="G13" s="108">
        <v>0</v>
      </c>
    </row>
    <row r="14" spans="1:7" ht="15">
      <c r="A14" s="25">
        <v>111</v>
      </c>
      <c r="B14" s="6" t="s">
        <v>88</v>
      </c>
      <c r="C14" s="123">
        <v>320</v>
      </c>
      <c r="D14" s="123"/>
      <c r="E14" s="72">
        <v>0</v>
      </c>
      <c r="F14" s="72"/>
      <c r="G14" s="108">
        <f t="shared" si="0"/>
        <v>0</v>
      </c>
    </row>
    <row r="15" spans="1:7" ht="15.75" thickBot="1">
      <c r="A15" s="26">
        <v>113</v>
      </c>
      <c r="B15" s="39" t="s">
        <v>44</v>
      </c>
      <c r="C15" s="125">
        <v>43013</v>
      </c>
      <c r="D15" s="125"/>
      <c r="E15" s="74">
        <v>25087.5</v>
      </c>
      <c r="F15" s="74"/>
      <c r="G15" s="109">
        <f t="shared" si="0"/>
        <v>58.325389998372586</v>
      </c>
    </row>
    <row r="16" spans="1:7" ht="29.25" thickBot="1">
      <c r="A16" s="33">
        <v>300</v>
      </c>
      <c r="B16" s="41" t="s">
        <v>96</v>
      </c>
      <c r="C16" s="126">
        <f>C17+C18+C19</f>
        <v>21220.1</v>
      </c>
      <c r="D16" s="126">
        <f>D17+D18+D19</f>
        <v>0</v>
      </c>
      <c r="E16" s="75">
        <f>E17+E18+E19</f>
        <v>7266.699999999999</v>
      </c>
      <c r="F16" s="75"/>
      <c r="G16" s="110">
        <f t="shared" si="0"/>
        <v>34.24441920631853</v>
      </c>
    </row>
    <row r="17" spans="1:7" ht="30" customHeight="1">
      <c r="A17" s="42">
        <v>309</v>
      </c>
      <c r="B17" s="43" t="s">
        <v>77</v>
      </c>
      <c r="C17" s="127">
        <v>18927.1</v>
      </c>
      <c r="D17" s="127"/>
      <c r="E17" s="76">
        <v>6494.9</v>
      </c>
      <c r="F17" s="76"/>
      <c r="G17" s="111">
        <f t="shared" si="0"/>
        <v>34.31534677790047</v>
      </c>
    </row>
    <row r="18" spans="1:7" ht="15">
      <c r="A18" s="44">
        <v>310</v>
      </c>
      <c r="B18" s="37" t="s">
        <v>45</v>
      </c>
      <c r="C18" s="128">
        <v>1139</v>
      </c>
      <c r="D18" s="128"/>
      <c r="E18" s="77">
        <v>627.9</v>
      </c>
      <c r="F18" s="77"/>
      <c r="G18" s="112">
        <f t="shared" si="0"/>
        <v>55.12730465320456</v>
      </c>
    </row>
    <row r="19" spans="1:7" ht="30.75" thickBot="1">
      <c r="A19" s="45">
        <v>314</v>
      </c>
      <c r="B19" s="46" t="s">
        <v>78</v>
      </c>
      <c r="C19" s="129">
        <v>1154</v>
      </c>
      <c r="D19" s="129"/>
      <c r="E19" s="78">
        <v>143.9</v>
      </c>
      <c r="F19" s="78"/>
      <c r="G19" s="113">
        <f t="shared" si="0"/>
        <v>12.469670710571926</v>
      </c>
    </row>
    <row r="20" spans="1:7" ht="15" thickBot="1">
      <c r="A20" s="40">
        <v>400</v>
      </c>
      <c r="B20" s="47" t="s">
        <v>46</v>
      </c>
      <c r="C20" s="121">
        <f>C21+C22+C23+C24+C25+C26+C27</f>
        <v>73384.09999999999</v>
      </c>
      <c r="D20" s="121">
        <f>D21+D22+D23+D24+D25+D26+D27</f>
        <v>0</v>
      </c>
      <c r="E20" s="70">
        <f>E21+E22+E23+E24+E25+E26+E27</f>
        <v>38384.299999999996</v>
      </c>
      <c r="F20" s="70"/>
      <c r="G20" s="106">
        <f t="shared" si="0"/>
        <v>52.30601724351733</v>
      </c>
    </row>
    <row r="21" spans="1:7" ht="15">
      <c r="A21" s="24">
        <v>405</v>
      </c>
      <c r="B21" s="36" t="s">
        <v>47</v>
      </c>
      <c r="C21" s="123">
        <v>1191.3</v>
      </c>
      <c r="D21" s="130"/>
      <c r="E21" s="79">
        <v>985.2</v>
      </c>
      <c r="F21" s="79"/>
      <c r="G21" s="114">
        <f t="shared" si="0"/>
        <v>82.6995718962478</v>
      </c>
    </row>
    <row r="22" spans="1:7" ht="15">
      <c r="A22" s="25">
        <v>406</v>
      </c>
      <c r="B22" s="7" t="s">
        <v>48</v>
      </c>
      <c r="C22" s="123">
        <v>5602.2</v>
      </c>
      <c r="D22" s="123"/>
      <c r="E22" s="142">
        <v>737.3</v>
      </c>
      <c r="F22" s="72"/>
      <c r="G22" s="108">
        <f t="shared" si="0"/>
        <v>13.160901074577843</v>
      </c>
    </row>
    <row r="23" spans="1:7" ht="15">
      <c r="A23" s="25">
        <v>407</v>
      </c>
      <c r="B23" s="7" t="s">
        <v>49</v>
      </c>
      <c r="C23" s="123">
        <v>450</v>
      </c>
      <c r="D23" s="123"/>
      <c r="E23" s="72">
        <v>0</v>
      </c>
      <c r="F23" s="72"/>
      <c r="G23" s="108">
        <f t="shared" si="0"/>
        <v>0</v>
      </c>
    </row>
    <row r="24" spans="1:7" ht="15">
      <c r="A24" s="25">
        <v>408</v>
      </c>
      <c r="B24" s="48" t="s">
        <v>50</v>
      </c>
      <c r="C24" s="131">
        <v>16613.7</v>
      </c>
      <c r="D24" s="123"/>
      <c r="E24" s="72">
        <v>5985</v>
      </c>
      <c r="F24" s="72"/>
      <c r="G24" s="107">
        <v>0</v>
      </c>
    </row>
    <row r="25" spans="1:7" ht="15">
      <c r="A25" s="25">
        <v>409</v>
      </c>
      <c r="B25" s="7" t="s">
        <v>79</v>
      </c>
      <c r="C25" s="123">
        <v>43082.7</v>
      </c>
      <c r="D25" s="123"/>
      <c r="E25" s="72">
        <v>26889.6</v>
      </c>
      <c r="F25" s="72"/>
      <c r="G25" s="108">
        <f t="shared" si="0"/>
        <v>62.41391556239511</v>
      </c>
    </row>
    <row r="26" spans="1:7" ht="15">
      <c r="A26" s="25">
        <v>410</v>
      </c>
      <c r="B26" s="7" t="s">
        <v>80</v>
      </c>
      <c r="C26" s="123">
        <v>757</v>
      </c>
      <c r="D26" s="123"/>
      <c r="E26" s="72">
        <v>340.2</v>
      </c>
      <c r="F26" s="72"/>
      <c r="G26" s="108">
        <f t="shared" si="0"/>
        <v>44.94055482166446</v>
      </c>
    </row>
    <row r="27" spans="1:7" ht="15.75" thickBot="1">
      <c r="A27" s="26">
        <v>412</v>
      </c>
      <c r="B27" s="49" t="s">
        <v>51</v>
      </c>
      <c r="C27" s="125">
        <v>5687.2</v>
      </c>
      <c r="D27" s="125"/>
      <c r="E27" s="74">
        <v>3447</v>
      </c>
      <c r="F27" s="74"/>
      <c r="G27" s="115">
        <f>E27/C27%</f>
        <v>60.60979040652694</v>
      </c>
    </row>
    <row r="28" spans="1:7" ht="15" thickBot="1">
      <c r="A28" s="33">
        <v>500</v>
      </c>
      <c r="B28" s="34" t="s">
        <v>52</v>
      </c>
      <c r="C28" s="121">
        <f>C29+C30+C31+C32</f>
        <v>101145.5</v>
      </c>
      <c r="D28" s="121">
        <f>D29+D30+D31+D32</f>
        <v>0</v>
      </c>
      <c r="E28" s="70">
        <f>E29+E30+E31+E32</f>
        <v>11339.3</v>
      </c>
      <c r="F28" s="70"/>
      <c r="G28" s="106">
        <f>E28/C28%</f>
        <v>11.210879376739449</v>
      </c>
    </row>
    <row r="29" spans="1:10" ht="15">
      <c r="A29" s="29">
        <v>501</v>
      </c>
      <c r="B29" s="51" t="s">
        <v>53</v>
      </c>
      <c r="C29" s="132">
        <v>10699.6</v>
      </c>
      <c r="D29" s="132"/>
      <c r="E29" s="80">
        <v>2234.8</v>
      </c>
      <c r="F29" s="80"/>
      <c r="G29" s="114">
        <f>E29/C29%</f>
        <v>20.886762121948482</v>
      </c>
      <c r="J29" s="28"/>
    </row>
    <row r="30" spans="1:7" ht="15">
      <c r="A30" s="25">
        <v>502</v>
      </c>
      <c r="B30" s="48" t="s">
        <v>54</v>
      </c>
      <c r="C30" s="123">
        <v>2258</v>
      </c>
      <c r="D30" s="123"/>
      <c r="E30" s="72">
        <v>0</v>
      </c>
      <c r="F30" s="72"/>
      <c r="G30" s="108">
        <f>E30/C30%</f>
        <v>0</v>
      </c>
    </row>
    <row r="31" spans="1:7" ht="15">
      <c r="A31" s="25">
        <v>503</v>
      </c>
      <c r="B31" s="48" t="s">
        <v>55</v>
      </c>
      <c r="C31" s="123">
        <v>88171.9</v>
      </c>
      <c r="D31" s="123"/>
      <c r="E31" s="72">
        <v>9104.5</v>
      </c>
      <c r="F31" s="72"/>
      <c r="G31" s="108">
        <f>E31/C31%</f>
        <v>10.325852113882087</v>
      </c>
    </row>
    <row r="32" spans="1:7" ht="15.75" thickBot="1">
      <c r="A32" s="26">
        <v>505</v>
      </c>
      <c r="B32" s="49" t="s">
        <v>56</v>
      </c>
      <c r="C32" s="125">
        <v>16</v>
      </c>
      <c r="D32" s="125"/>
      <c r="E32" s="74">
        <v>0</v>
      </c>
      <c r="F32" s="74"/>
      <c r="G32" s="109">
        <v>0</v>
      </c>
    </row>
    <row r="33" spans="1:10" ht="15" thickBot="1">
      <c r="A33" s="33">
        <v>600</v>
      </c>
      <c r="B33" s="34" t="s">
        <v>57</v>
      </c>
      <c r="C33" s="121">
        <v>2905.9</v>
      </c>
      <c r="D33" s="121"/>
      <c r="E33" s="70">
        <v>170.9</v>
      </c>
      <c r="F33" s="70"/>
      <c r="G33" s="106">
        <f aca="true" t="shared" si="1" ref="G33:G49">E33/C33%</f>
        <v>5.881138373653601</v>
      </c>
      <c r="J33" s="2"/>
    </row>
    <row r="34" spans="1:7" ht="15" thickBot="1">
      <c r="A34" s="33">
        <v>700</v>
      </c>
      <c r="B34" s="34" t="s">
        <v>58</v>
      </c>
      <c r="C34" s="121">
        <f>C35+C36+C38+C39+C37</f>
        <v>888044.5</v>
      </c>
      <c r="D34" s="121">
        <f>D35+D36+D38+D39+D37</f>
        <v>0</v>
      </c>
      <c r="E34" s="70">
        <f>E35+E36+E38+E39+E37</f>
        <v>519126.9</v>
      </c>
      <c r="F34" s="70">
        <f>F35+F36+F38+F39+F37</f>
        <v>0</v>
      </c>
      <c r="G34" s="106">
        <f t="shared" si="1"/>
        <v>58.45730703810452</v>
      </c>
    </row>
    <row r="35" spans="1:7" ht="15">
      <c r="A35" s="24">
        <v>701</v>
      </c>
      <c r="B35" s="50" t="s">
        <v>59</v>
      </c>
      <c r="C35" s="130">
        <v>328272.5</v>
      </c>
      <c r="D35" s="130"/>
      <c r="E35" s="79">
        <v>191877.7</v>
      </c>
      <c r="F35" s="79"/>
      <c r="G35" s="107">
        <f t="shared" si="1"/>
        <v>58.450738334767614</v>
      </c>
    </row>
    <row r="36" spans="1:7" ht="15">
      <c r="A36" s="25">
        <v>702</v>
      </c>
      <c r="B36" s="48" t="s">
        <v>60</v>
      </c>
      <c r="C36" s="123">
        <v>396483.3</v>
      </c>
      <c r="D36" s="123"/>
      <c r="E36" s="72">
        <v>227661.9</v>
      </c>
      <c r="F36" s="72"/>
      <c r="G36" s="108">
        <f t="shared" si="1"/>
        <v>57.42029992183782</v>
      </c>
    </row>
    <row r="37" spans="1:7" ht="15">
      <c r="A37" s="25">
        <v>703</v>
      </c>
      <c r="B37" s="48" t="s">
        <v>103</v>
      </c>
      <c r="C37" s="123">
        <v>101413.7</v>
      </c>
      <c r="D37" s="123"/>
      <c r="E37" s="72">
        <v>61653</v>
      </c>
      <c r="F37" s="72"/>
      <c r="G37" s="108">
        <f t="shared" si="1"/>
        <v>60.79356142217472</v>
      </c>
    </row>
    <row r="38" spans="1:7" ht="15">
      <c r="A38" s="25">
        <v>707</v>
      </c>
      <c r="B38" s="48" t="s">
        <v>61</v>
      </c>
      <c r="C38" s="123">
        <v>29800.4</v>
      </c>
      <c r="D38" s="123"/>
      <c r="E38" s="72">
        <v>19098.4</v>
      </c>
      <c r="F38" s="72"/>
      <c r="G38" s="108">
        <f t="shared" si="1"/>
        <v>64.08773036603536</v>
      </c>
    </row>
    <row r="39" spans="1:7" ht="15.75" thickBot="1">
      <c r="A39" s="60">
        <v>709</v>
      </c>
      <c r="B39" s="61" t="s">
        <v>62</v>
      </c>
      <c r="C39" s="133">
        <v>32074.6</v>
      </c>
      <c r="D39" s="133"/>
      <c r="E39" s="81">
        <v>18835.9</v>
      </c>
      <c r="F39" s="81"/>
      <c r="G39" s="116">
        <f t="shared" si="1"/>
        <v>58.72528418125246</v>
      </c>
    </row>
    <row r="40" spans="1:7" ht="15" thickBot="1">
      <c r="A40" s="40">
        <v>800</v>
      </c>
      <c r="B40" s="47" t="s">
        <v>63</v>
      </c>
      <c r="C40" s="121">
        <f>C41+C42</f>
        <v>63883.899999999994</v>
      </c>
      <c r="D40" s="121">
        <f>D41+D42</f>
        <v>0</v>
      </c>
      <c r="E40" s="121">
        <f>E41+E42</f>
        <v>33212.7</v>
      </c>
      <c r="F40" s="70"/>
      <c r="G40" s="106">
        <f t="shared" si="1"/>
        <v>51.98915532708554</v>
      </c>
    </row>
    <row r="41" spans="1:7" ht="15">
      <c r="A41" s="29">
        <v>801</v>
      </c>
      <c r="B41" s="51" t="s">
        <v>64</v>
      </c>
      <c r="C41" s="132">
        <v>59407.2</v>
      </c>
      <c r="D41" s="132"/>
      <c r="E41" s="80">
        <v>30886.1</v>
      </c>
      <c r="F41" s="80"/>
      <c r="G41" s="117">
        <f t="shared" si="1"/>
        <v>51.99049946807794</v>
      </c>
    </row>
    <row r="42" spans="1:7" ht="15.75" thickBot="1">
      <c r="A42" s="30">
        <v>804</v>
      </c>
      <c r="B42" s="52" t="s">
        <v>89</v>
      </c>
      <c r="C42" s="134">
        <v>4476.7</v>
      </c>
      <c r="D42" s="134"/>
      <c r="E42" s="82">
        <v>2326.6</v>
      </c>
      <c r="F42" s="82"/>
      <c r="G42" s="116">
        <f t="shared" si="1"/>
        <v>51.971318158464946</v>
      </c>
    </row>
    <row r="43" spans="1:7" ht="16.5" thickBot="1">
      <c r="A43" s="59">
        <v>900</v>
      </c>
      <c r="B43" s="57" t="s">
        <v>104</v>
      </c>
      <c r="C43" s="135">
        <f>C44</f>
        <v>238</v>
      </c>
      <c r="D43" s="135">
        <f>D44</f>
        <v>0</v>
      </c>
      <c r="E43" s="83">
        <f>E44</f>
        <v>67.5</v>
      </c>
      <c r="F43" s="83"/>
      <c r="G43" s="118">
        <f t="shared" si="1"/>
        <v>28.36134453781513</v>
      </c>
    </row>
    <row r="44" spans="1:7" ht="16.5" thickBot="1">
      <c r="A44" s="30">
        <v>909</v>
      </c>
      <c r="B44" s="58" t="s">
        <v>105</v>
      </c>
      <c r="C44" s="134">
        <v>238</v>
      </c>
      <c r="D44" s="134"/>
      <c r="E44" s="82">
        <v>67.5</v>
      </c>
      <c r="F44" s="82"/>
      <c r="G44" s="116">
        <f t="shared" si="1"/>
        <v>28.36134453781513</v>
      </c>
    </row>
    <row r="45" spans="1:7" ht="15" thickBot="1">
      <c r="A45" s="53">
        <v>1000</v>
      </c>
      <c r="B45" s="47" t="s">
        <v>66</v>
      </c>
      <c r="C45" s="121">
        <f>C46+C47+C48</f>
        <v>146771</v>
      </c>
      <c r="D45" s="121">
        <f>D46+D47+D48</f>
        <v>0</v>
      </c>
      <c r="E45" s="121">
        <f>E46+E47+E48</f>
        <v>83521.1</v>
      </c>
      <c r="F45" s="70"/>
      <c r="G45" s="106">
        <f t="shared" si="1"/>
        <v>56.905723882783384</v>
      </c>
    </row>
    <row r="46" spans="1:7" ht="13.5" customHeight="1">
      <c r="A46" s="54">
        <v>1001</v>
      </c>
      <c r="B46" s="50" t="s">
        <v>85</v>
      </c>
      <c r="C46" s="130">
        <v>11445.3</v>
      </c>
      <c r="D46" s="130"/>
      <c r="E46" s="130">
        <v>6080.1</v>
      </c>
      <c r="F46" s="79"/>
      <c r="G46" s="107">
        <f t="shared" si="1"/>
        <v>53.12311603889807</v>
      </c>
    </row>
    <row r="47" spans="1:7" ht="13.5" customHeight="1">
      <c r="A47" s="55">
        <v>1003</v>
      </c>
      <c r="B47" s="48" t="s">
        <v>67</v>
      </c>
      <c r="C47" s="123">
        <v>127124.5</v>
      </c>
      <c r="D47" s="123"/>
      <c r="E47" s="123">
        <v>73073.6</v>
      </c>
      <c r="F47" s="72"/>
      <c r="G47" s="108">
        <f t="shared" si="1"/>
        <v>57.481917333008205</v>
      </c>
    </row>
    <row r="48" spans="1:7" ht="15.75" thickBot="1">
      <c r="A48" s="56">
        <v>1006</v>
      </c>
      <c r="B48" s="49" t="s">
        <v>68</v>
      </c>
      <c r="C48" s="125">
        <v>8201.2</v>
      </c>
      <c r="D48" s="125"/>
      <c r="E48" s="125">
        <v>4367.4</v>
      </c>
      <c r="F48" s="74"/>
      <c r="G48" s="109">
        <f t="shared" si="1"/>
        <v>53.25318246110325</v>
      </c>
    </row>
    <row r="49" spans="1:7" ht="15" thickBot="1">
      <c r="A49" s="53">
        <v>1100</v>
      </c>
      <c r="B49" s="47" t="s">
        <v>65</v>
      </c>
      <c r="C49" s="121">
        <f>C50+C51+C52</f>
        <v>1353</v>
      </c>
      <c r="D49" s="121">
        <f>D50+D51+D52</f>
        <v>0</v>
      </c>
      <c r="E49" s="121">
        <f>E50+E51+E52</f>
        <v>375</v>
      </c>
      <c r="F49" s="70">
        <f>F50+F51+F52</f>
        <v>0</v>
      </c>
      <c r="G49" s="106">
        <f t="shared" si="1"/>
        <v>27.71618625277162</v>
      </c>
    </row>
    <row r="50" spans="1:7" ht="15">
      <c r="A50" s="54">
        <v>1101</v>
      </c>
      <c r="B50" s="50" t="s">
        <v>81</v>
      </c>
      <c r="C50" s="130">
        <v>0</v>
      </c>
      <c r="D50" s="130"/>
      <c r="E50" s="130">
        <v>0</v>
      </c>
      <c r="F50" s="79"/>
      <c r="G50" s="107">
        <v>0</v>
      </c>
    </row>
    <row r="51" spans="1:7" ht="15">
      <c r="A51" s="55">
        <v>1102</v>
      </c>
      <c r="B51" s="48" t="s">
        <v>82</v>
      </c>
      <c r="C51" s="123">
        <v>230</v>
      </c>
      <c r="D51" s="123"/>
      <c r="E51" s="123">
        <v>0</v>
      </c>
      <c r="F51" s="72"/>
      <c r="G51" s="108">
        <v>0</v>
      </c>
    </row>
    <row r="52" spans="1:7" ht="15.75" thickBot="1">
      <c r="A52" s="56">
        <v>1105</v>
      </c>
      <c r="B52" s="49" t="s">
        <v>86</v>
      </c>
      <c r="C52" s="125">
        <v>1123</v>
      </c>
      <c r="D52" s="125"/>
      <c r="E52" s="125">
        <v>375</v>
      </c>
      <c r="F52" s="74"/>
      <c r="G52" s="109">
        <f>E52/C52%</f>
        <v>33.3926981300089</v>
      </c>
    </row>
    <row r="53" spans="1:7" ht="15" thickBot="1">
      <c r="A53" s="53">
        <v>1200</v>
      </c>
      <c r="B53" s="63" t="s">
        <v>83</v>
      </c>
      <c r="C53" s="136">
        <v>522.2</v>
      </c>
      <c r="D53" s="62"/>
      <c r="E53" s="137">
        <v>391.6</v>
      </c>
      <c r="F53" s="62"/>
      <c r="G53" s="67">
        <f>E53/C53%</f>
        <v>74.99042512447338</v>
      </c>
    </row>
    <row r="54" spans="1:7" ht="15" thickBot="1">
      <c r="A54" s="53">
        <v>1300</v>
      </c>
      <c r="B54" s="63" t="s">
        <v>43</v>
      </c>
      <c r="C54" s="136">
        <v>841.4</v>
      </c>
      <c r="D54" s="62"/>
      <c r="E54" s="137">
        <v>677.2</v>
      </c>
      <c r="F54" s="62"/>
      <c r="G54" s="67">
        <f>E54/C54%</f>
        <v>80.48490610886618</v>
      </c>
    </row>
    <row r="55" spans="1:7" ht="15.75" thickBot="1">
      <c r="A55" s="27"/>
      <c r="B55" s="64" t="s">
        <v>69</v>
      </c>
      <c r="C55" s="138">
        <f>C7+C16+C20+C28+C33+C34+C40+C45+C49+C53+C54+C43</f>
        <v>1418797.1999999997</v>
      </c>
      <c r="D55" s="139">
        <f>D7+D16+D20+D28+D33+D34+D40+D45+D49+D53+D54+D43</f>
        <v>0</v>
      </c>
      <c r="E55" s="140">
        <f>E7+E16+E20+E28+E33+E34+E40+E45+E49+E53+E54+E43</f>
        <v>762741.6999999998</v>
      </c>
      <c r="F55" s="65"/>
      <c r="G55" s="66">
        <f>E55/C55%</f>
        <v>53.75974099751536</v>
      </c>
    </row>
    <row r="56" spans="1:7" ht="15">
      <c r="A56" s="1"/>
      <c r="B56" s="1"/>
      <c r="C56" s="1"/>
      <c r="D56" s="1"/>
      <c r="E56" s="84"/>
      <c r="F56" s="1"/>
      <c r="G56" s="1"/>
    </row>
    <row r="57" spans="1:7" ht="15">
      <c r="A57" s="151"/>
      <c r="B57" s="151"/>
      <c r="C57" s="1"/>
      <c r="D57" s="1"/>
      <c r="E57" s="68"/>
      <c r="F57" s="1"/>
      <c r="G57" s="1"/>
    </row>
    <row r="58" spans="1:7" ht="15">
      <c r="A58" s="1" t="s">
        <v>111</v>
      </c>
      <c r="B58" s="1"/>
      <c r="C58" s="1"/>
      <c r="D58" s="1"/>
      <c r="E58" s="68" t="s">
        <v>112</v>
      </c>
      <c r="F58" s="1"/>
      <c r="G58" s="1"/>
    </row>
    <row r="59" spans="1:7" ht="15">
      <c r="A59" s="151" t="s">
        <v>113</v>
      </c>
      <c r="B59" s="151"/>
      <c r="C59" s="1"/>
      <c r="D59" s="1"/>
      <c r="E59" s="68"/>
      <c r="F59" s="1"/>
      <c r="G59" s="1"/>
    </row>
    <row r="60" spans="1:6" ht="15">
      <c r="A60" s="1"/>
      <c r="B60" s="1"/>
      <c r="C60" s="1"/>
      <c r="D60" s="1"/>
      <c r="E60" s="68"/>
      <c r="F60" s="1"/>
    </row>
    <row r="61" spans="1:6" ht="15">
      <c r="A61" s="1" t="s">
        <v>108</v>
      </c>
      <c r="B61" s="1"/>
      <c r="C61" s="1"/>
      <c r="D61" s="1"/>
      <c r="E61" s="68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2019-08-12T03:50:57Z</cp:lastPrinted>
  <dcterms:created xsi:type="dcterms:W3CDTF">1996-10-08T23:32:33Z</dcterms:created>
  <dcterms:modified xsi:type="dcterms:W3CDTF">2019-08-12T03:55:46Z</dcterms:modified>
  <cp:category/>
  <cp:version/>
  <cp:contentType/>
  <cp:contentStatus/>
</cp:coreProperties>
</file>